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urghardt\AppData\Local\Microsoft\Windows\INetCache\IE\GNU1SY75\"/>
    </mc:Choice>
  </mc:AlternateContent>
  <bookViews>
    <workbookView xWindow="0" yWindow="0" windowWidth="25200" windowHeight="1125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/>
  <c r="C32" i="15"/>
  <c r="C29" i="15"/>
  <c r="C28" i="15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G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F53" i="18" s="1"/>
  <c r="L53" i="18"/>
  <c r="N29" i="18"/>
  <c r="M29" i="18"/>
  <c r="L29" i="18"/>
  <c r="K29" i="18"/>
  <c r="J29" i="18"/>
  <c r="I29" i="18"/>
  <c r="H29" i="18"/>
  <c r="G29" i="18"/>
  <c r="F29" i="18"/>
  <c r="D32" i="18" s="1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/>
  <c r="N53" i="18"/>
  <c r="E53" i="18"/>
  <c r="J53" i="18"/>
  <c r="F63" i="18"/>
  <c r="D22" i="18"/>
  <c r="F21" i="18" s="1"/>
  <c r="G53" i="18"/>
  <c r="M53" i="18"/>
  <c r="N63" i="18"/>
  <c r="J21" i="18"/>
  <c r="M21" i="18"/>
  <c r="L21" i="18"/>
  <c r="K21" i="18"/>
  <c r="H53" i="18"/>
  <c r="H63" i="18"/>
  <c r="D24" i="15"/>
  <c r="C23" i="15"/>
  <c r="F69" i="17"/>
  <c r="G69" i="17"/>
  <c r="H69" i="17"/>
  <c r="I69" i="17"/>
  <c r="J69" i="17"/>
  <c r="K69" i="17"/>
  <c r="L69" i="17"/>
  <c r="M69" i="17"/>
  <c r="N69" i="17"/>
  <c r="E69" i="17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X14" i="7" s="1"/>
  <c r="S14" i="7"/>
  <c r="T14" i="7"/>
  <c r="U14" i="7"/>
  <c r="V14" i="7"/>
  <c r="W14" i="7"/>
  <c r="R15" i="7"/>
  <c r="S15" i="7"/>
  <c r="T15" i="7"/>
  <c r="X15" i="7" s="1"/>
  <c r="U15" i="7"/>
  <c r="V15" i="7"/>
  <c r="W15" i="7"/>
  <c r="R16" i="7"/>
  <c r="X16" i="7" s="1"/>
  <c r="S16" i="7"/>
  <c r="T16" i="7"/>
  <c r="U16" i="7"/>
  <c r="V16" i="7"/>
  <c r="W16" i="7"/>
  <c r="R17" i="7"/>
  <c r="S17" i="7"/>
  <c r="T17" i="7"/>
  <c r="X17" i="7" s="1"/>
  <c r="U17" i="7"/>
  <c r="V17" i="7"/>
  <c r="W17" i="7"/>
  <c r="R18" i="7"/>
  <c r="X18" i="7" s="1"/>
  <c r="S18" i="7"/>
  <c r="T18" i="7"/>
  <c r="U18" i="7"/>
  <c r="V18" i="7"/>
  <c r="W18" i="7"/>
  <c r="R19" i="7"/>
  <c r="S19" i="7"/>
  <c r="T19" i="7"/>
  <c r="U19" i="7"/>
  <c r="V19" i="7"/>
  <c r="W19" i="7"/>
  <c r="R20" i="7"/>
  <c r="X20" i="7" s="1"/>
  <c r="S20" i="7"/>
  <c r="T20" i="7"/>
  <c r="U20" i="7"/>
  <c r="V20" i="7"/>
  <c r="W20" i="7"/>
  <c r="R21" i="7"/>
  <c r="S21" i="7"/>
  <c r="T21" i="7"/>
  <c r="X21" i="7" s="1"/>
  <c r="U21" i="7"/>
  <c r="V21" i="7"/>
  <c r="W21" i="7"/>
  <c r="R22" i="7"/>
  <c r="S22" i="7"/>
  <c r="T22" i="7"/>
  <c r="U22" i="7"/>
  <c r="V22" i="7"/>
  <c r="W22" i="7"/>
  <c r="R23" i="7"/>
  <c r="S23" i="7"/>
  <c r="T23" i="7"/>
  <c r="X23" i="7" s="1"/>
  <c r="U23" i="7"/>
  <c r="V23" i="7"/>
  <c r="W23" i="7"/>
  <c r="R24" i="7"/>
  <c r="X24" i="7" s="1"/>
  <c r="S24" i="7"/>
  <c r="T24" i="7"/>
  <c r="U24" i="7"/>
  <c r="V24" i="7"/>
  <c r="W24" i="7"/>
  <c r="T25" i="7"/>
  <c r="S12" i="7"/>
  <c r="T12" i="7"/>
  <c r="U12" i="7"/>
  <c r="V12" i="7"/>
  <c r="W12" i="7"/>
  <c r="R12" i="7"/>
  <c r="X11" i="7"/>
  <c r="X19" i="7"/>
  <c r="X22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/>
  <c r="C7" i="1"/>
  <c r="J8" i="7"/>
  <c r="D8" i="7"/>
  <c r="D8" i="15"/>
  <c r="C4" i="1"/>
  <c r="C6" i="1"/>
  <c r="D5" i="7"/>
  <c r="D7" i="7"/>
  <c r="D7" i="15"/>
  <c r="D5" i="15"/>
  <c r="E10" i="1"/>
  <c r="C20" i="15"/>
  <c r="C19" i="15"/>
  <c r="M9" i="4"/>
  <c r="A93" i="8"/>
  <c r="B93" i="8" s="1"/>
  <c r="A94" i="8"/>
  <c r="C94" i="8" s="1"/>
  <c r="A4" i="8"/>
  <c r="B4" i="8" s="1"/>
  <c r="A5" i="8"/>
  <c r="B5" i="8" s="1"/>
  <c r="A6" i="8"/>
  <c r="A7" i="8"/>
  <c r="B7" i="8"/>
  <c r="A8" i="8"/>
  <c r="B8" i="8"/>
  <c r="C8" i="8"/>
  <c r="A9" i="8"/>
  <c r="A10" i="8"/>
  <c r="C10" i="8"/>
  <c r="A11" i="8"/>
  <c r="A12" i="8"/>
  <c r="C12" i="8" s="1"/>
  <c r="B12" i="8"/>
  <c r="A13" i="8"/>
  <c r="B13" i="8"/>
  <c r="A14" i="8"/>
  <c r="C14" i="8"/>
  <c r="A15" i="8"/>
  <c r="C15" i="8"/>
  <c r="A16" i="8"/>
  <c r="B16" i="8"/>
  <c r="A17" i="8"/>
  <c r="B17" i="8"/>
  <c r="A18" i="8"/>
  <c r="C18" i="8"/>
  <c r="A19" i="8"/>
  <c r="B19" i="8"/>
  <c r="A20" i="8"/>
  <c r="B20" i="8"/>
  <c r="A21" i="8"/>
  <c r="B21" i="8"/>
  <c r="A22" i="8"/>
  <c r="C22" i="8"/>
  <c r="A23" i="8"/>
  <c r="C23" i="8"/>
  <c r="A24" i="8"/>
  <c r="B24" i="8"/>
  <c r="A25" i="8"/>
  <c r="B25" i="8"/>
  <c r="A26" i="8"/>
  <c r="B26" i="8" s="1"/>
  <c r="C26" i="8"/>
  <c r="A27" i="8"/>
  <c r="C27" i="8"/>
  <c r="A28" i="8"/>
  <c r="C28" i="8" s="1"/>
  <c r="B28" i="8"/>
  <c r="A29" i="8"/>
  <c r="B29" i="8"/>
  <c r="A30" i="8"/>
  <c r="B30" i="8" s="1"/>
  <c r="C30" i="8"/>
  <c r="A31" i="8"/>
  <c r="C31" i="8"/>
  <c r="A32" i="8"/>
  <c r="C32" i="8" s="1"/>
  <c r="B32" i="8"/>
  <c r="A33" i="8"/>
  <c r="B33" i="8"/>
  <c r="A34" i="8"/>
  <c r="C34" i="8"/>
  <c r="A35" i="8"/>
  <c r="B35" i="8"/>
  <c r="A36" i="8"/>
  <c r="B36" i="8"/>
  <c r="A37" i="8"/>
  <c r="B37" i="8"/>
  <c r="A38" i="8"/>
  <c r="C38" i="8"/>
  <c r="A39" i="8"/>
  <c r="C39" i="8"/>
  <c r="A40" i="8"/>
  <c r="B40" i="8"/>
  <c r="A41" i="8"/>
  <c r="B41" i="8"/>
  <c r="A42" i="8"/>
  <c r="B42" i="8" s="1"/>
  <c r="C42" i="8"/>
  <c r="A43" i="8"/>
  <c r="B43" i="8"/>
  <c r="A44" i="8"/>
  <c r="C44" i="8" s="1"/>
  <c r="B44" i="8"/>
  <c r="A45" i="8"/>
  <c r="B45" i="8"/>
  <c r="A46" i="8"/>
  <c r="B46" i="8" s="1"/>
  <c r="C46" i="8"/>
  <c r="A47" i="8"/>
  <c r="C47" i="8"/>
  <c r="A48" i="8"/>
  <c r="C48" i="8" s="1"/>
  <c r="B48" i="8"/>
  <c r="A49" i="8"/>
  <c r="B49" i="8"/>
  <c r="A50" i="8"/>
  <c r="B50" i="8" s="1"/>
  <c r="C50" i="8"/>
  <c r="A51" i="8"/>
  <c r="B51" i="8"/>
  <c r="A52" i="8"/>
  <c r="C52" i="8" s="1"/>
  <c r="B52" i="8"/>
  <c r="A53" i="8"/>
  <c r="B53" i="8"/>
  <c r="A54" i="8"/>
  <c r="C54" i="8"/>
  <c r="A55" i="8"/>
  <c r="C55" i="8"/>
  <c r="A56" i="8"/>
  <c r="C56" i="8" s="1"/>
  <c r="B56" i="8"/>
  <c r="A57" i="8"/>
  <c r="B57" i="8"/>
  <c r="A58" i="8"/>
  <c r="B58" i="8" s="1"/>
  <c r="C58" i="8"/>
  <c r="A59" i="8"/>
  <c r="C59" i="8"/>
  <c r="A60" i="8"/>
  <c r="C60" i="8" s="1"/>
  <c r="B60" i="8"/>
  <c r="A61" i="8"/>
  <c r="B61" i="8"/>
  <c r="A62" i="8"/>
  <c r="C62" i="8"/>
  <c r="A63" i="8"/>
  <c r="C63" i="8"/>
  <c r="A64" i="8"/>
  <c r="B64" i="8"/>
  <c r="A65" i="8"/>
  <c r="B65" i="8"/>
  <c r="A66" i="8"/>
  <c r="B66" i="8" s="1"/>
  <c r="C66" i="8"/>
  <c r="A67" i="8"/>
  <c r="B67" i="8"/>
  <c r="A68" i="8"/>
  <c r="B68" i="8"/>
  <c r="A69" i="8"/>
  <c r="B69" i="8"/>
  <c r="A70" i="8"/>
  <c r="B70" i="8" s="1"/>
  <c r="C70" i="8"/>
  <c r="A71" i="8"/>
  <c r="B71" i="8"/>
  <c r="A72" i="8"/>
  <c r="B72" i="8"/>
  <c r="A73" i="8"/>
  <c r="B73" i="8"/>
  <c r="A74" i="8"/>
  <c r="C74" i="8"/>
  <c r="A75" i="8"/>
  <c r="C75" i="8"/>
  <c r="A76" i="8"/>
  <c r="C76" i="8" s="1"/>
  <c r="B76" i="8"/>
  <c r="A77" i="8"/>
  <c r="B77" i="8"/>
  <c r="A78" i="8"/>
  <c r="B78" i="8" s="1"/>
  <c r="C78" i="8"/>
  <c r="A79" i="8"/>
  <c r="B79" i="8"/>
  <c r="A80" i="8"/>
  <c r="C80" i="8" s="1"/>
  <c r="B80" i="8"/>
  <c r="A81" i="8"/>
  <c r="B81" i="8"/>
  <c r="A82" i="8"/>
  <c r="C82" i="8"/>
  <c r="A83" i="8"/>
  <c r="B83" i="8"/>
  <c r="A84" i="8"/>
  <c r="C84" i="8" s="1"/>
  <c r="B84" i="8"/>
  <c r="A85" i="8"/>
  <c r="B85" i="8"/>
  <c r="A86" i="8"/>
  <c r="B86" i="8" s="1"/>
  <c r="C86" i="8"/>
  <c r="A87" i="8"/>
  <c r="B87" i="8"/>
  <c r="A88" i="8"/>
  <c r="B88" i="8"/>
  <c r="A89" i="8"/>
  <c r="B89" i="8"/>
  <c r="A90" i="8"/>
  <c r="B90" i="8" s="1"/>
  <c r="C90" i="8"/>
  <c r="A91" i="8"/>
  <c r="C91" i="8"/>
  <c r="A92" i="8"/>
  <c r="B92" i="8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E21" i="4"/>
  <c r="S25" i="7" s="1"/>
  <c r="D21" i="4"/>
  <c r="R25" i="7" s="1"/>
  <c r="M20" i="4"/>
  <c r="M19" i="4"/>
  <c r="M16" i="4"/>
  <c r="M18" i="4"/>
  <c r="M17" i="4"/>
  <c r="M15" i="4"/>
  <c r="M14" i="4"/>
  <c r="M13" i="4"/>
  <c r="M12" i="4"/>
  <c r="M11" i="4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B94" i="8"/>
  <c r="C83" i="8"/>
  <c r="B75" i="8"/>
  <c r="C72" i="8"/>
  <c r="C64" i="8"/>
  <c r="C40" i="8"/>
  <c r="C36" i="8"/>
  <c r="C24" i="8"/>
  <c r="C20" i="8"/>
  <c r="C16" i="8"/>
  <c r="B62" i="8"/>
  <c r="B54" i="8"/>
  <c r="B38" i="8"/>
  <c r="B34" i="8"/>
  <c r="B22" i="8"/>
  <c r="B18" i="8"/>
  <c r="B14" i="8"/>
  <c r="B10" i="8"/>
  <c r="B91" i="8"/>
  <c r="C88" i="8"/>
  <c r="C87" i="8"/>
  <c r="C71" i="8"/>
  <c r="C68" i="8"/>
  <c r="C92" i="8"/>
  <c r="B82" i="8"/>
  <c r="B74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M8" i="4"/>
  <c r="M7" i="4"/>
  <c r="D6" i="15"/>
  <c r="D6" i="7"/>
  <c r="C20" i="7"/>
  <c r="C12" i="7"/>
  <c r="C32" i="7"/>
  <c r="C16" i="7"/>
  <c r="C15" i="7"/>
  <c r="C39" i="7"/>
  <c r="C22" i="7"/>
  <c r="C27" i="7"/>
  <c r="C18" i="7"/>
  <c r="C35" i="7"/>
  <c r="C37" i="7"/>
  <c r="C14" i="7" l="1"/>
  <c r="C31" i="7"/>
  <c r="C28" i="7"/>
  <c r="C36" i="7"/>
  <c r="C38" i="7"/>
  <c r="C23" i="7"/>
  <c r="C40" i="7"/>
  <c r="M21" i="4"/>
  <c r="X25" i="7"/>
  <c r="B9" i="8"/>
  <c r="M11" i="7" s="1"/>
  <c r="C9" i="8"/>
  <c r="D32" i="17"/>
  <c r="N31" i="17" s="1"/>
  <c r="D22" i="17"/>
  <c r="D56" i="17"/>
  <c r="C5" i="8"/>
  <c r="F14" i="7"/>
  <c r="K12" i="7"/>
  <c r="C13" i="7"/>
  <c r="B11" i="8"/>
  <c r="P25" i="7" s="1"/>
  <c r="C11" i="8"/>
  <c r="C5" i="1"/>
  <c r="E5" i="18"/>
  <c r="E5" i="17"/>
  <c r="D56" i="18"/>
  <c r="C24" i="7"/>
  <c r="C33" i="7"/>
  <c r="C34" i="7"/>
  <c r="C26" i="7"/>
  <c r="C29" i="7"/>
  <c r="P11" i="7"/>
  <c r="C21" i="7"/>
  <c r="C30" i="7"/>
  <c r="C17" i="7"/>
  <c r="C25" i="7"/>
  <c r="C19" i="7"/>
  <c r="C41" i="7"/>
  <c r="L11" i="7"/>
  <c r="L31" i="18"/>
  <c r="N31" i="18"/>
  <c r="I31" i="18"/>
  <c r="H31" i="18"/>
  <c r="J31" i="18"/>
  <c r="K31" i="18"/>
  <c r="F31" i="18"/>
  <c r="G31" i="18"/>
  <c r="M31" i="18"/>
  <c r="D66" i="17"/>
  <c r="X12" i="7"/>
  <c r="G21" i="18"/>
  <c r="E21" i="18" s="1"/>
  <c r="I21" i="18"/>
  <c r="N21" i="18"/>
  <c r="K63" i="18"/>
  <c r="L63" i="18"/>
  <c r="J63" i="18"/>
  <c r="M63" i="18"/>
  <c r="H21" i="18"/>
  <c r="I63" i="18"/>
  <c r="E63" i="18"/>
  <c r="X13" i="7"/>
  <c r="K65" i="17"/>
  <c r="I65" i="17"/>
  <c r="H65" i="17"/>
  <c r="J65" i="17"/>
  <c r="F65" i="17"/>
  <c r="M65" i="17"/>
  <c r="G65" i="17"/>
  <c r="L65" i="17"/>
  <c r="N65" i="17"/>
  <c r="M31" i="17"/>
  <c r="F31" i="17"/>
  <c r="J31" i="17"/>
  <c r="L31" i="17"/>
  <c r="G31" i="17"/>
  <c r="I31" i="17"/>
  <c r="K31" i="17"/>
  <c r="H31" i="17"/>
  <c r="K11" i="7" l="1"/>
  <c r="I11" i="7"/>
  <c r="I13" i="7"/>
  <c r="O14" i="7"/>
  <c r="K16" i="7"/>
  <c r="F18" i="7"/>
  <c r="M19" i="7"/>
  <c r="I21" i="7"/>
  <c r="O22" i="7"/>
  <c r="K24" i="7"/>
  <c r="H12" i="7"/>
  <c r="N13" i="7"/>
  <c r="J15" i="7"/>
  <c r="P16" i="7"/>
  <c r="L18" i="7"/>
  <c r="H20" i="7"/>
  <c r="N21" i="7"/>
  <c r="J23" i="7"/>
  <c r="P24" i="7"/>
  <c r="H11" i="7"/>
  <c r="K13" i="7"/>
  <c r="F15" i="7"/>
  <c r="M16" i="7"/>
  <c r="I18" i="7"/>
  <c r="O19" i="7"/>
  <c r="K21" i="7"/>
  <c r="F23" i="7"/>
  <c r="M24" i="7"/>
  <c r="J12" i="7"/>
  <c r="P13" i="7"/>
  <c r="L15" i="7"/>
  <c r="H17" i="7"/>
  <c r="N18" i="7"/>
  <c r="J20" i="7"/>
  <c r="P21" i="7"/>
  <c r="L23" i="7"/>
  <c r="H25" i="7"/>
  <c r="K21" i="17"/>
  <c r="I21" i="17"/>
  <c r="F21" i="17"/>
  <c r="M21" i="17"/>
  <c r="H21" i="17"/>
  <c r="J21" i="17"/>
  <c r="G21" i="17"/>
  <c r="L21" i="17"/>
  <c r="N21" i="17"/>
  <c r="L55" i="18"/>
  <c r="F55" i="18"/>
  <c r="N55" i="18"/>
  <c r="K55" i="18"/>
  <c r="H55" i="18"/>
  <c r="I55" i="18"/>
  <c r="J55" i="18"/>
  <c r="G55" i="18"/>
  <c r="M55" i="18"/>
  <c r="E31" i="18"/>
  <c r="O12" i="7"/>
  <c r="K14" i="7"/>
  <c r="F16" i="7"/>
  <c r="M17" i="7"/>
  <c r="I19" i="7"/>
  <c r="O20" i="7"/>
  <c r="K22" i="7"/>
  <c r="F24" i="7"/>
  <c r="M25" i="7"/>
  <c r="J13" i="7"/>
  <c r="P14" i="7"/>
  <c r="L16" i="7"/>
  <c r="H18" i="7"/>
  <c r="N19" i="7"/>
  <c r="J21" i="7"/>
  <c r="P22" i="7"/>
  <c r="L24" i="7"/>
  <c r="J11" i="7"/>
  <c r="F13" i="7"/>
  <c r="M14" i="7"/>
  <c r="I16" i="7"/>
  <c r="O17" i="7"/>
  <c r="K19" i="7"/>
  <c r="F21" i="7"/>
  <c r="M22" i="7"/>
  <c r="I24" i="7"/>
  <c r="O25" i="7"/>
  <c r="L13" i="7"/>
  <c r="H15" i="7"/>
  <c r="N16" i="7"/>
  <c r="J18" i="7"/>
  <c r="P19" i="7"/>
  <c r="L21" i="7"/>
  <c r="H23" i="7"/>
  <c r="N24" i="7"/>
  <c r="N55" i="17"/>
  <c r="H55" i="17"/>
  <c r="I55" i="17"/>
  <c r="G55" i="17"/>
  <c r="L55" i="17"/>
  <c r="M55" i="17"/>
  <c r="F55" i="17"/>
  <c r="J55" i="17"/>
  <c r="N11" i="7"/>
  <c r="O11" i="7"/>
  <c r="D66" i="18"/>
  <c r="F12" i="7"/>
  <c r="M13" i="7"/>
  <c r="I15" i="7"/>
  <c r="O16" i="7"/>
  <c r="K18" i="7"/>
  <c r="F20" i="7"/>
  <c r="M21" i="7"/>
  <c r="I23" i="7"/>
  <c r="O24" i="7"/>
  <c r="L12" i="7"/>
  <c r="H14" i="7"/>
  <c r="N15" i="7"/>
  <c r="J17" i="7"/>
  <c r="P18" i="7"/>
  <c r="L20" i="7"/>
  <c r="H22" i="7"/>
  <c r="N23" i="7"/>
  <c r="J25" i="7"/>
  <c r="I12" i="7"/>
  <c r="O13" i="7"/>
  <c r="K15" i="7"/>
  <c r="F17" i="7"/>
  <c r="M18" i="7"/>
  <c r="I20" i="7"/>
  <c r="O21" i="7"/>
  <c r="K23" i="7"/>
  <c r="F25" i="7"/>
  <c r="N12" i="7"/>
  <c r="J14" i="7"/>
  <c r="P15" i="7"/>
  <c r="L17" i="7"/>
  <c r="H19" i="7"/>
  <c r="N20" i="7"/>
  <c r="J22" i="7"/>
  <c r="P23" i="7"/>
  <c r="L25" i="7"/>
  <c r="M15" i="7"/>
  <c r="I17" i="7"/>
  <c r="O18" i="7"/>
  <c r="K20" i="7"/>
  <c r="F22" i="7"/>
  <c r="M23" i="7"/>
  <c r="I25" i="7"/>
  <c r="P12" i="7"/>
  <c r="L14" i="7"/>
  <c r="H16" i="7"/>
  <c r="Q16" i="7" s="1"/>
  <c r="N17" i="7"/>
  <c r="J19" i="7"/>
  <c r="P20" i="7"/>
  <c r="L22" i="7"/>
  <c r="H24" i="7"/>
  <c r="N25" i="7"/>
  <c r="M12" i="7"/>
  <c r="I14" i="7"/>
  <c r="O15" i="7"/>
  <c r="K17" i="7"/>
  <c r="F19" i="7"/>
  <c r="M20" i="7"/>
  <c r="I22" i="7"/>
  <c r="O23" i="7"/>
  <c r="K25" i="7"/>
  <c r="H13" i="7"/>
  <c r="Q13" i="7" s="1"/>
  <c r="N14" i="7"/>
  <c r="J16" i="7"/>
  <c r="P17" i="7"/>
  <c r="L19" i="7"/>
  <c r="H21" i="7"/>
  <c r="Q21" i="7" s="1"/>
  <c r="N22" i="7"/>
  <c r="J24" i="7"/>
  <c r="K55" i="17"/>
  <c r="F11" i="7"/>
  <c r="E31" i="17"/>
  <c r="E65" i="17"/>
  <c r="E55" i="18" l="1"/>
  <c r="E21" i="17"/>
  <c r="Q17" i="7"/>
  <c r="Q11" i="7"/>
  <c r="Q20" i="7"/>
  <c r="Q12" i="7"/>
  <c r="Q19" i="7"/>
  <c r="Q22" i="7"/>
  <c r="L65" i="18"/>
  <c r="G65" i="18"/>
  <c r="J65" i="18"/>
  <c r="M65" i="18"/>
  <c r="I65" i="18"/>
  <c r="N65" i="18"/>
  <c r="F65" i="18"/>
  <c r="K65" i="18"/>
  <c r="H65" i="18"/>
  <c r="E55" i="17"/>
  <c r="Q23" i="7"/>
  <c r="Q24" i="7"/>
  <c r="Q14" i="7"/>
  <c r="Q15" i="7"/>
  <c r="Q18" i="7"/>
  <c r="Q25" i="7"/>
  <c r="E65" i="18" l="1"/>
</calcChain>
</file>

<file path=xl/sharedStrings.xml><?xml version="1.0" encoding="utf-8"?>
<sst xmlns="http://schemas.openxmlformats.org/spreadsheetml/2006/main" count="1373" uniqueCount="677">
  <si>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</si>
  <si>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</si>
  <si>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</si>
  <si>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</si>
  <si>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</si>
  <si>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</si>
  <si>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</si>
  <si>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</si>
  <si>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</si>
  <si>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</si>
  <si>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</si>
  <si>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</si>
  <si>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</si>
  <si>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</si>
  <si>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</si>
  <si>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</si>
  <si>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</si>
  <si>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</si>
  <si>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</si>
  <si>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</si>
  <si>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</si>
  <si>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</si>
  <si>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</si>
  <si>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</si>
  <si>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</si>
  <si>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</si>
  <si>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</si>
  <si>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</si>
  <si>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</si>
  <si>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</si>
  <si>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</si>
  <si>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</si>
  <si>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</si>
  <si>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</si>
  <si>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</si>
  <si>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</si>
  <si>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</si>
  <si>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</si>
  <si>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</si>
  <si>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</si>
  <si>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</si>
  <si>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</si>
  <si>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</si>
  <si>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</si>
  <si>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</si>
  <si>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</si>
  <si>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</si>
  <si>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</si>
  <si>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</si>
  <si>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</si>
  <si>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</si>
  <si>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</si>
  <si>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</si>
  <si>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</si>
  <si>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</si>
  <si>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</si>
  <si>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</si>
  <si>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</si>
  <si>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</si>
  <si>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</si>
  <si>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</si>
  <si>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</si>
  <si>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</si>
  <si>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</si>
  <si>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</si>
  <si>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</si>
  <si>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</si>
  <si>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</si>
  <si>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</si>
  <si>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</si>
  <si>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</si>
  <si>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</si>
  <si>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</si>
  <si>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</si>
  <si>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</si>
  <si>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</si>
  <si>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</si>
  <si>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</si>
  <si>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</si>
  <si>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</si>
  <si>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</si>
  <si>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</si>
  <si>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</si>
  <si>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</si>
  <si>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</si>
  <si>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</si>
  <si>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</si>
  <si>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</si>
  <si>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</si>
  <si>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</si>
  <si>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</si>
  <si>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</si>
  <si>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</si>
  <si>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</si>
  <si>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</si>
  <si>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</si>
  <si>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</si>
  <si>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</si>
  <si>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</si>
  <si>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</si>
  <si>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</si>
  <si>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</si>
  <si>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</si>
  <si>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</si>
  <si>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</si>
  <si>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</si>
  <si>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</si>
  <si>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</si>
  <si>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</si>
  <si>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</si>
  <si>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</si>
  <si>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</si>
  <si>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</si>
  <si>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</si>
  <si>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</si>
  <si>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</si>
  <si>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</si>
  <si>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</si>
  <si>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</si>
  <si>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</si>
  <si>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</si>
  <si>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</si>
  <si>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</si>
  <si>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</si>
  <si>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</si>
  <si>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</si>
  <si>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</si>
  <si>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</si>
  <si>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</si>
  <si>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</si>
  <si>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</si>
  <si>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</si>
  <si>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</si>
  <si>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</si>
  <si>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</si>
  <si>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</si>
  <si>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</si>
  <si>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</si>
  <si>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</si>
  <si>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</si>
  <si>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</si>
  <si>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</si>
  <si>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</si>
  <si>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</si>
  <si>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</si>
  <si>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</si>
  <si>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</si>
  <si>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</si>
  <si>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</si>
  <si>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</si>
  <si>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</si>
  <si>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</si>
  <si>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</si>
  <si>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</si>
  <si>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</si>
  <si>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</si>
  <si>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</si>
  <si>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</si>
  <si>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</si>
  <si>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</si>
  <si>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</si>
  <si>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</si>
  <si>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</si>
  <si>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</si>
  <si>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</si>
  <si>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</si>
  <si>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</si>
  <si>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</si>
  <si>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</si>
  <si>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</si>
  <si>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</si>
  <si>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</si>
  <si>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</si>
  <si>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</si>
  <si>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</si>
  <si>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</si>
  <si>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</si>
  <si>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</si>
  <si>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</si>
  <si>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</si>
  <si>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</si>
  <si>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</si>
  <si>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</si>
  <si>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</si>
  <si>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</si>
  <si>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</si>
  <si>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</si>
  <si>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</si>
  <si>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</si>
  <si>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</si>
  <si>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</si>
  <si>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</si>
  <si>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</si>
  <si>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</si>
  <si>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</si>
  <si>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</si>
  <si>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</si>
  <si>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</si>
  <si>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</si>
  <si>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</si>
  <si>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</si>
  <si>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</si>
  <si>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</si>
  <si>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</si>
  <si>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</si>
  <si>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</si>
  <si>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</si>
  <si>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</si>
  <si>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</si>
  <si>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</si>
  <si>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</si>
  <si>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</si>
  <si>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</si>
  <si>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</si>
  <si>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</si>
  <si>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</si>
  <si>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</si>
  <si>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</si>
  <si>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</si>
  <si>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</si>
  <si>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</si>
  <si>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</si>
  <si>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</si>
  <si>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</si>
  <si>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</si>
  <si>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</si>
  <si>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</si>
  <si>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</si>
  <si>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</si>
  <si>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</si>
  <si>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</si>
  <si>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</si>
  <si>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</si>
  <si>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</si>
  <si>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</si>
  <si>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</si>
  <si>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</si>
  <si>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</si>
  <si>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</si>
  <si>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</si>
  <si>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</si>
  <si>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</si>
  <si>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</si>
  <si>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</si>
  <si>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</si>
  <si>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</si>
  <si>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</si>
  <si>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</si>
  <si>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</si>
  <si>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</si>
  <si>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</si>
  <si>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</si>
  <si>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</si>
  <si>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</si>
  <si>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</si>
  <si>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</si>
  <si>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</si>
  <si>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</si>
  <si>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</si>
  <si>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</si>
  <si>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</si>
  <si>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</si>
  <si>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</si>
  <si>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</si>
  <si>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</si>
  <si>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</si>
  <si>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</si>
  <si>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</si>
  <si>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</si>
  <si>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</si>
  <si>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</si>
  <si>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</si>
  <si>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</si>
  <si>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</si>
  <si>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</si>
  <si>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</si>
  <si>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</si>
  <si>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</si>
  <si>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</si>
  <si>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</si>
  <si>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</si>
  <si>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</si>
  <si>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</si>
  <si>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</si>
  <si>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</si>
  <si>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</si>
  <si>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</si>
  <si>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</si>
  <si>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</si>
  <si>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</si>
  <si>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</si>
  <si>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</si>
  <si>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</si>
  <si>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</si>
  <si>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</si>
  <si>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</si>
  <si>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</si>
  <si>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</si>
  <si>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</si>
  <si>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</si>
  <si>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</si>
  <si>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</si>
  <si>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</si>
  <si>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</si>
  <si>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</si>
  <si>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</si>
  <si>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</si>
  <si>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</si>
  <si>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</si>
  <si>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</si>
  <si>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</si>
  <si>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</si>
  <si>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</si>
  <si>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</si>
  <si>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</si>
  <si>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</si>
  <si>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</si>
  <si>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</si>
  <si>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</si>
  <si>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</si>
  <si>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</si>
  <si>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</si>
  <si>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</si>
  <si>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</si>
  <si>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</si>
  <si>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</si>
  <si>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</si>
  <si>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</si>
  <si>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</si>
  <si>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</si>
  <si>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</si>
  <si>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</si>
  <si>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</si>
  <si>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</si>
  <si>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</si>
  <si>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</si>
  <si>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</si>
  <si>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</si>
  <si>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</si>
  <si>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</si>
  <si>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</si>
  <si>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</si>
  <si>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</si>
  <si>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</si>
  <si>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</si>
  <si>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</si>
  <si>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</si>
  <si>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</si>
  <si>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</si>
  <si>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</si>
  <si>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</si>
  <si>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</si>
  <si>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</si>
  <si>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</si>
  <si>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</si>
  <si>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</si>
  <si>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</si>
  <si>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</si>
  <si>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</si>
  <si>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</si>
  <si>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</si>
  <si>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</si>
  <si>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</si>
  <si>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</si>
  <si>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</si>
  <si>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</si>
  <si>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</si>
  <si>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</si>
  <si>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</si>
  <si>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</si>
  <si>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</si>
  <si>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</si>
  <si>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</si>
  <si>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</si>
  <si>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</si>
  <si>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</si>
  <si>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</si>
  <si>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</si>
  <si>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</si>
  <si>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</si>
  <si>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</si>
  <si>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</si>
  <si>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</si>
  <si>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</si>
  <si>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</si>
  <si>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</si>
  <si>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</si>
  <si>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</si>
  <si>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</si>
  <si>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</si>
  <si>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</si>
  <si>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</si>
  <si>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</si>
  <si>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</si>
  <si>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</si>
  <si>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</si>
  <si>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</si>
  <si>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</si>
  <si>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</si>
  <si>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</si>
  <si>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</si>
  <si>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</si>
  <si>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</si>
  <si>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</si>
  <si>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</si>
  <si>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</si>
  <si>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</si>
  <si>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</si>
  <si>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</si>
  <si>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</si>
  <si>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</si>
  <si>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</si>
  <si>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</si>
  <si>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</si>
  <si>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</si>
  <si>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</si>
  <si>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</si>
  <si>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</si>
  <si>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</si>
  <si>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</si>
  <si>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</si>
  <si>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</si>
  <si>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</si>
  <si>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</si>
  <si>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</si>
  <si>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</si>
  <si>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</si>
  <si>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</si>
  <si>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</si>
  <si>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</si>
  <si>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</si>
  <si>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</si>
  <si>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</si>
  <si>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</si>
  <si>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</si>
  <si>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</si>
  <si>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</si>
  <si>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</si>
  <si>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</si>
  <si>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</si>
  <si>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</si>
  <si>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</si>
  <si>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</si>
  <si>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</si>
  <si>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</si>
  <si>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</si>
  <si>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</si>
  <si>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</si>
  <si>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</si>
  <si>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</si>
  <si>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</si>
  <si>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</si>
  <si>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</si>
  <si>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</si>
  <si>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</si>
  <si>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</si>
  <si>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</si>
  <si>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</si>
  <si>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</si>
  <si>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</si>
  <si>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</si>
  <si>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</si>
  <si>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</si>
  <si>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</si>
  <si>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</si>
  <si>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</si>
  <si>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</si>
  <si>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</si>
  <si>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</si>
  <si>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</si>
  <si>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</si>
  <si>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</si>
  <si>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</si>
  <si>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</si>
  <si>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</si>
  <si>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</si>
  <si>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</si>
  <si>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</si>
  <si>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</si>
  <si>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</si>
  <si>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</si>
  <si>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</si>
  <si>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</si>
  <si>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</si>
  <si>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</si>
  <si>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</si>
  <si>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</si>
  <si>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</si>
  <si>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</si>
  <si>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</si>
  <si>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</si>
  <si>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</si>
  <si>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</si>
  <si>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</si>
  <si>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</si>
  <si>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</si>
  <si>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</si>
  <si>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</si>
  <si>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</si>
  <si>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</si>
  <si>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</si>
  <si>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</si>
  <si>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</si>
  <si>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</si>
  <si>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</si>
  <si>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</si>
  <si>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</si>
  <si>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</si>
  <si>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</si>
  <si>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</si>
  <si>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</si>
  <si>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</si>
  <si>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</si>
  <si>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</si>
  <si>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</si>
  <si>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</si>
  <si>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</si>
  <si>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</si>
  <si>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</si>
  <si>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</si>
  <si>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</si>
  <si>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</si>
  <si>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</si>
  <si>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</si>
  <si>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</si>
  <si>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</si>
  <si>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</si>
  <si>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</si>
  <si>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</si>
  <si>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</si>
  <si>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</si>
  <si>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</si>
  <si>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</si>
  <si>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</si>
  <si>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</si>
  <si>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</si>
  <si>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</si>
  <si>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</si>
  <si>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</si>
  <si>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</si>
  <si>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</si>
  <si>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</si>
  <si>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</si>
  <si>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</si>
  <si>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</si>
  <si>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</si>
  <si>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</si>
  <si>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</si>
  <si>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</si>
  <si>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</si>
  <si>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</si>
  <si>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</si>
  <si>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</si>
  <si>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</si>
  <si>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</si>
  <si>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</si>
  <si>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</si>
  <si>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</si>
  <si>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</si>
  <si>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</si>
  <si>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</si>
  <si>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</si>
  <si>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</si>
  <si>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</si>
  <si>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</si>
  <si>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</si>
  <si>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</si>
  <si>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</si>
  <si>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</si>
  <si>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</si>
  <si>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</si>
  <si>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</si>
  <si>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</si>
  <si>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</si>
  <si>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</si>
  <si>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</si>
  <si>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</si>
  <si>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</si>
  <si>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</si>
  <si>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</si>
  <si>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</si>
  <si>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</si>
  <si>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</si>
  <si>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</si>
  <si>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</si>
  <si>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</si>
  <si>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</si>
  <si>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</si>
  <si>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</si>
  <si>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</si>
  <si>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</si>
  <si>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</si>
  <si>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</si>
  <si>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</si>
  <si>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</si>
  <si>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</si>
  <si>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</si>
  <si>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</si>
  <si>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</si>
  <si>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</si>
  <si>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</si>
  <si>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</si>
  <si>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</si>
  <si>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</si>
  <si>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</si>
  <si>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</si>
  <si>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</si>
  <si>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</si>
  <si>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</si>
  <si>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</si>
  <si>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</si>
  <si>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</si>
  <si>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</si>
  <si>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</si>
  <si>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</si>
  <si>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</si>
  <si>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</si>
  <si>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</si>
  <si>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</si>
  <si>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</si>
  <si>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</si>
  <si>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</si>
  <si>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</si>
  <si>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</si>
  <si>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</si>
  <si>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</si>
  <si>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</si>
  <si>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</si>
  <si>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</si>
  <si>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</si>
  <si>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</si>
  <si>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</si>
  <si>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</si>
  <si>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</si>
  <si>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</si>
  <si>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</si>
  <si>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</si>
  <si>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</si>
  <si>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</si>
  <si>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</si>
  <si>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</si>
  <si>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</si>
  <si>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</si>
  <si>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</si>
  <si>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</si>
  <si>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</si>
  <si>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</si>
  <si>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</si>
  <si>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</si>
  <si>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</si>
  <si>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</si>
  <si>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</si>
  <si>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</si>
  <si>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</si>
  <si>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Frankfurt/Flughafen</t>
  </si>
  <si>
    <t>9870043900009</t>
  </si>
  <si>
    <t>Neckarstraße 7</t>
  </si>
  <si>
    <t>Maintal-Werke</t>
  </si>
  <si>
    <t>Herr Herold</t>
  </si>
  <si>
    <t>stefan.herold@maintal-werke,de</t>
  </si>
  <si>
    <t>0618194106-16</t>
  </si>
  <si>
    <t>Maintal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</si>
  <si>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</si>
  <si>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</si>
  <si>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</si>
  <si>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</si>
  <si>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</si>
  <si>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</si>
  <si>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</si>
  <si>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</si>
  <si>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</si>
  <si>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</si>
  <si>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</si>
  <si>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</si>
  <si>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Maintal-Werke GmbH</t>
  </si>
  <si>
    <t>NCHN007004390000</t>
  </si>
  <si>
    <t>GASPOOLNH7004391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</si>
</sst>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337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674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63477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Maintal</v>
      </c>
      <c r="E28" s="38"/>
      <c r="F28" s="11"/>
      <c r="G28" s="2"/>
    </row>
    <row r="29" spans="1:15">
      <c r="B29" s="15"/>
      <c r="C29" s="22" t="s">
        <v>395</v>
      </c>
      <c r="D29" s="45" t="s">
        <v>661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Maintal-Werke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Maintal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9870043900009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259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675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676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575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574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365</v>
      </c>
      <c r="D37" s="34">
        <v>1500000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366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661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48:D62">
    <cfRule type="expression" dxfId="59" priority="19">
      <formula>IF(CELL("Zeile",D48)&lt;$D$46+CELL("Zeile",$D$48),1,0)</formula>
    </cfRule>
  </conditionalFormatting>
  <conditionalFormatting sqref="D49:D62">
    <cfRule type="expression" dxfId="58" priority="18">
      <formula>IF(CELL(D49)&lt;$D$36+27,1,0)</formula>
    </cfRule>
  </conditionalFormatting>
  <conditionalFormatting sqref="D23">
    <cfRule type="expression" dxfId="57" priority="17">
      <formula>IF($D$22=$H$22,1,0)</formula>
    </cfRule>
  </conditionalFormatting>
  <conditionalFormatting sqref="D31">
    <cfRule type="expression" dxfId="56" priority="6">
      <formula>IF($D$18="synthetisch",1,0)</formula>
    </cfRule>
  </conditionalFormatting>
  <conditionalFormatting sqref="D28">
    <cfRule type="expression" dxfId="55" priority="4">
      <formula>IF(AND($D$27=$I$27,$D$26=$H$26),1,0)</formula>
    </cfRule>
  </conditionalFormatting>
  <conditionalFormatting sqref="D26:D28">
    <cfRule type="expression" dxfId="54" priority="7">
      <formula>IF($D$18="analytisch",1,0)</formula>
    </cfRule>
  </conditionalFormatting>
  <conditionalFormatting sqref="D27">
    <cfRule type="expression" dxfId="53" priority="5">
      <formula>IF($D$26="nein",1)</formula>
    </cfRule>
  </conditionalFormatting>
  <conditionalFormatting sqref="D15">
    <cfRule type="expression" dxfId="52" priority="2">
      <formula>IF($D$11="Gaspool",1,0)</formula>
    </cfRule>
  </conditionalFormatting>
  <conditionalFormatting sqref="D16">
    <cfRule type="expression" dxfId="51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Maintal-Werke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Maintal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9870043900009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Maintal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514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501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654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>
        <v>10637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253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141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535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514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Frankfurt/Flughafen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>
        <f>E25</f>
        <v>10637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524</v>
      </c>
      <c r="D65" s="184" t="s">
        <v>253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535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2 F23:N25">
    <cfRule type="expression" dxfId="49" priority="30">
      <formula>IF(E$20&lt;=$F$18,1,0)</formula>
    </cfRule>
  </conditionalFormatting>
  <conditionalFormatting sqref="E32:N36">
    <cfRule type="expression" dxfId="48" priority="29">
      <formula>IF(E$30&lt;=$F$28,1,0)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65:N68 E70:N70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2 E26:N26 F23:N25">
    <cfRule type="expression" dxfId="40" priority="13">
      <formula>IF(E$20&gt;$F$18,1,0)</formula>
    </cfRule>
  </conditionalFormatting>
  <conditionalFormatting sqref="E32:N36">
    <cfRule type="expression" dxfId="39" priority="12">
      <formula>IF(E$30&gt;$F$28,1,0)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23:E25">
    <cfRule type="expression" dxfId="31" priority="2">
      <formula>IF(E$20&lt;=$F$18,1,0)</formula>
    </cfRule>
  </conditionalFormatting>
  <conditionalFormatting sqref="E23:E25">
    <cfRule type="expression" dxfId="30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Maintal-Werke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Maintal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9870043900009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141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535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524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535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25" zoomScale="110" zoomScaleNormal="110" workbookViewId="0">
      <selection activeCell="E15" sqref="E1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Maintal-Werke GmbH</v>
      </c>
      <c r="E5" s="129"/>
      <c r="J5" s="88" t="s">
        <v>496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Maintal</v>
      </c>
      <c r="E6" s="129"/>
      <c r="F6" s="129"/>
      <c r="K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9870043900009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42644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509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495</v>
      </c>
      <c r="C11" s="139" t="s">
        <v>508</v>
      </c>
      <c r="D11" s="293" t="s">
        <v>246</v>
      </c>
      <c r="E11" s="163" t="s">
        <v>664</v>
      </c>
      <c r="F11" s="295" t="str">
        <f>VLOOKUP($E11,'BDEW-Standard'!$B$3:$M$158,F$9,0)</f>
        <v>KO4</v>
      </c>
      <c r="H11" s="166">
        <f>ROUND(VLOOKUP($E11,'BDEW-Standard'!$B$3:$M$158,H$9,0),7)</f>
        <v>3.4428942999999999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7.4685000000000001E-2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0.97768382110526542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Maintal</v>
      </c>
      <c r="D12" s="62" t="s">
        <v>246</v>
      </c>
      <c r="E12" s="164" t="s">
        <v>22</v>
      </c>
      <c r="F12" s="296" t="str">
        <f>VLOOKUP($E12,'BDEW-Standard'!$B$3:$M$158,F$9,0)</f>
        <v>F14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7.4862499999999998E-2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0.9550096118679563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Maintal</v>
      </c>
      <c r="D13" s="62" t="s">
        <v>246</v>
      </c>
      <c r="E13" s="164" t="s">
        <v>30</v>
      </c>
      <c r="F13" s="296" t="str">
        <f>VLOOKUP($E13,'BDEW-Standard'!$B$3:$M$158,F$9,0)</f>
        <v>F24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9.7709000000000004E-2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1.0165856991768873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Maintal</v>
      </c>
      <c r="D14" s="62" t="s">
        <v>246</v>
      </c>
      <c r="E14" s="164" t="s">
        <v>662</v>
      </c>
      <c r="F14" s="296" t="str">
        <f>VLOOKUP($E14,'BDEW-Standard'!$B$3:$M$158,F$9,0)</f>
        <v>MK4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Maintal</v>
      </c>
      <c r="D15" s="62" t="s">
        <v>246</v>
      </c>
      <c r="E15" s="164" t="s">
        <v>663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Maintal</v>
      </c>
      <c r="D16" s="62" t="s">
        <v>246</v>
      </c>
      <c r="E16" s="164" t="s">
        <v>673</v>
      </c>
      <c r="F16" s="296" t="str">
        <f>VLOOKUP($E16,'BDEW-Standard'!$B$3:$M$158,F$9,0)</f>
        <v>BA4</v>
      </c>
      <c r="H16" s="273">
        <f>ROUND(VLOOKUP($E16,'BDEW-Standard'!$B$3:$M$158,H$9,0),7)</f>
        <v>0.93158890000000005</v>
      </c>
      <c r="I16" s="273">
        <f>ROUND(VLOOKUP($E16,'BDEW-Standard'!$B$3:$M$158,I$9,0),7)</f>
        <v>-33.35</v>
      </c>
      <c r="J16" s="273">
        <f>ROUND(VLOOKUP($E16,'BDEW-Standard'!$B$3:$M$158,J$9,0),7)</f>
        <v>5.7212303000000002</v>
      </c>
      <c r="K16" s="273">
        <f>ROUND(VLOOKUP($E16,'BDEW-Standard'!$B$3:$M$158,K$9,0),7)</f>
        <v>0.66564939999999995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1.0766391850538448</v>
      </c>
      <c r="R16" s="274">
        <f>ROUND(VLOOKUP(MID($E16,4,3),'Wochentag F(WT)'!$B$7:$J$22,R$9,0),4)</f>
        <v>1.0848</v>
      </c>
      <c r="S16" s="274">
        <f>ROUND(VLOOKUP(MID($E16,4,3),'Wochentag F(WT)'!$B$7:$J$22,S$9,0),4)</f>
        <v>1.1211</v>
      </c>
      <c r="T16" s="274">
        <f>ROUND(VLOOKUP(MID($E16,4,3),'Wochentag F(WT)'!$B$7:$J$22,T$9,0),4)</f>
        <v>1.0769</v>
      </c>
      <c r="U16" s="274">
        <f>ROUND(VLOOKUP(MID($E16,4,3),'Wochentag F(WT)'!$B$7:$J$22,U$9,0),4)</f>
        <v>1.1353</v>
      </c>
      <c r="V16" s="274">
        <f>ROUND(VLOOKUP(MID($E16,4,3),'Wochentag F(WT)'!$B$7:$J$22,V$9,0),4)</f>
        <v>1.1402000000000001</v>
      </c>
      <c r="W16" s="274">
        <f>ROUND(VLOOKUP(MID($E16,4,3),'Wochentag F(WT)'!$B$7:$J$22,W$9,0),4)</f>
        <v>0.48520000000000002</v>
      </c>
      <c r="X16" s="275">
        <f t="shared" si="2"/>
        <v>0.95650000000000013</v>
      </c>
      <c r="Y16" s="292"/>
      <c r="Z16" s="210"/>
    </row>
    <row r="17" spans="2:26" s="142" customFormat="1">
      <c r="B17" s="143">
        <v>6</v>
      </c>
      <c r="C17" s="144" t="str">
        <f t="shared" si="0"/>
        <v>Maintal</v>
      </c>
      <c r="D17" s="62" t="s">
        <v>246</v>
      </c>
      <c r="E17" s="164" t="s">
        <v>664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Maintal</v>
      </c>
      <c r="D18" s="62" t="s">
        <v>246</v>
      </c>
      <c r="E18" s="164" t="s">
        <v>665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Maintal</v>
      </c>
      <c r="D19" s="62" t="s">
        <v>246</v>
      </c>
      <c r="E19" s="164" t="s">
        <v>666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Maintal</v>
      </c>
      <c r="D20" s="62" t="s">
        <v>246</v>
      </c>
      <c r="E20" s="164" t="s">
        <v>667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Maintal</v>
      </c>
      <c r="D21" s="62" t="s">
        <v>246</v>
      </c>
      <c r="E21" s="164" t="s">
        <v>668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Maintal</v>
      </c>
      <c r="D22" s="62" t="s">
        <v>246</v>
      </c>
      <c r="E22" s="164" t="s">
        <v>669</v>
      </c>
      <c r="F22" s="296" t="str">
        <f>VLOOKUP($E22,'BDEW-Standard'!$B$3:$M$158,F$9,0)</f>
        <v>HD4</v>
      </c>
      <c r="H22" s="273">
        <f>ROUND(VLOOKUP($E22,'BDEW-Standard'!$B$3:$M$158,H$9,0),7)</f>
        <v>3.0084346000000002</v>
      </c>
      <c r="I22" s="273">
        <f>ROUND(VLOOKUP($E22,'BDEW-Standard'!$B$3:$M$158,I$9,0),7)</f>
        <v>-36.607845300000001</v>
      </c>
      <c r="J22" s="273">
        <f>ROUND(VLOOKUP($E22,'BDEW-Standard'!$B$3:$M$158,J$9,0),7)</f>
        <v>7.3211870000000001</v>
      </c>
      <c r="K22" s="273">
        <f>ROUND(VLOOKUP($E22,'BDEW-Standard'!$B$3:$M$158,K$9,0),7)</f>
        <v>0.15496599999999999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Maintal</v>
      </c>
      <c r="D23" s="62" t="s">
        <v>246</v>
      </c>
      <c r="E23" s="164" t="s">
        <v>670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Maintal</v>
      </c>
      <c r="D24" s="62" t="s">
        <v>246</v>
      </c>
      <c r="E24" s="164" t="s">
        <v>671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Maintal</v>
      </c>
      <c r="D25" s="62" t="s">
        <v>246</v>
      </c>
      <c r="E25" s="164" t="s">
        <v>672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Maintal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Maintal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Maintal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Maintal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Maintal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Maintal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Maintal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Maintal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Maintal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Maintal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Maintal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Maintal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Maintal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Maintal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Maintal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Maintal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D11" sqref="AD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Maintal-Werke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Maintal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9870043900009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542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542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Burghardt, Lara</cp:lastModifiedBy>
  <cp:lastPrinted>2015-03-20T22:59:10Z</cp:lastPrinted>
  <dcterms:created xsi:type="dcterms:W3CDTF">2015-01-15T05:25:41Z</dcterms:created>
  <dcterms:modified xsi:type="dcterms:W3CDTF">2018-10-09T06:46:18Z</dcterms:modified>
</cp:coreProperties>
</file>